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092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3" sheetId="11" r:id="rId5"/>
    <sheet name="03 2013088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'03 2013088 Pol'!$A$1:$I$67</definedName>
    <definedName name="_xlnm.Print_Area" localSheetId="4">'Rekapitulace Objekt 03'!$A$1:$H$22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1" i="11"/>
  <c r="O21"/>
  <c r="H21"/>
  <c r="AO67" i="12"/>
  <c r="AN67"/>
  <c r="G67"/>
  <c r="AK66"/>
  <c r="AL66"/>
  <c r="BA58"/>
  <c r="BA57"/>
  <c r="AZ55"/>
  <c r="AZ52"/>
  <c r="AZ38"/>
  <c r="AZ10"/>
  <c r="G11"/>
  <c r="F8" s="1"/>
  <c r="G15"/>
  <c r="G18"/>
  <c r="G22"/>
  <c r="G27"/>
  <c r="G30"/>
  <c r="G33"/>
  <c r="G35"/>
  <c r="G39"/>
  <c r="F36" s="1"/>
  <c r="G41"/>
  <c r="G43"/>
  <c r="G46"/>
  <c r="G49"/>
  <c r="G53"/>
  <c r="G56"/>
  <c r="G59"/>
  <c r="G61"/>
  <c r="G62"/>
  <c r="F63"/>
  <c r="G65"/>
  <c r="H22" i="11"/>
  <c r="J23" i="1" s="1"/>
  <c r="J24" s="1"/>
  <c r="D8" s="1"/>
  <c r="D22" i="11"/>
  <c r="B7"/>
  <c r="B6"/>
  <c r="C1"/>
  <c r="B1"/>
  <c r="B1" i="9"/>
  <c r="C1"/>
  <c r="B7"/>
  <c r="B6"/>
</calcChain>
</file>

<file path=xl/sharedStrings.xml><?xml version="1.0" encoding="utf-8"?>
<sst xmlns="http://schemas.openxmlformats.org/spreadsheetml/2006/main" count="244" uniqueCount="163">
  <si>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</si>
  <si>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</si>
  <si>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</si>
  <si>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</si>
  <si>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</si>
  <si>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</si>
  <si>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</si>
  <si>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</si>
  <si>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</si>
  <si>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</si>
  <si>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</si>
  <si>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</si>
  <si>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</si>
  <si>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</si>
  <si>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</si>
  <si>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</si>
  <si>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</si>
  <si>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</si>
  <si>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</si>
  <si>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</si>
  <si>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</si>
  <si>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</si>
  <si>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</si>
  <si>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</si>
  <si>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</si>
  <si>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</si>
  <si>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</si>
  <si>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</si>
  <si>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</si>
  <si>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</si>
  <si>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</si>
  <si>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</si>
  <si>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</si>
  <si>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</si>
  <si>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</si>
  <si>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</si>
  <si>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</si>
  <si>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</si>
  <si>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</si>
  <si>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</si>
  <si>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</si>
  <si>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</si>
  <si>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2013088</t>
  </si>
  <si>
    <t>Rekonstrukce středu města-Nový Bor, prostor mezi MěÚ a Sklářským muzeem</t>
  </si>
  <si>
    <t>Stavební objekt</t>
  </si>
  <si>
    <t>03</t>
  </si>
  <si>
    <t>SO 111 - Sadové úpravy</t>
  </si>
  <si>
    <t>822.57.3.9</t>
  </si>
  <si>
    <t>Celkem za stavbu</t>
  </si>
  <si>
    <t>822</t>
  </si>
  <si>
    <t>Komunikace pozemní a letiště</t>
  </si>
  <si>
    <t>822.5</t>
  </si>
  <si>
    <t>Plochy charakteru pozemních komunikací</t>
  </si>
  <si>
    <t>822.57</t>
  </si>
  <si>
    <t>náměstí</t>
  </si>
  <si>
    <t>822.57.3</t>
  </si>
  <si>
    <t>kryt (materiál konstrukce krytu) dlážděný</t>
  </si>
  <si>
    <t>ostatní stavební akce</t>
  </si>
  <si>
    <t>Rozsah:</t>
  </si>
  <si>
    <t>m2</t>
  </si>
  <si>
    <t>Rekapitulace soupisů náležejících k objektu</t>
  </si>
  <si>
    <t>Soupis</t>
  </si>
  <si>
    <t>Cena (Kč)</t>
  </si>
  <si>
    <t>Nový Bor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</si>
  <si>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</si>
  <si>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</si>
  <si>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</si>
  <si>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</si>
  <si>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</si>
  <si>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</si>
  <si>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</si>
  <si>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</si>
  <si>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</si>
  <si>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121 10-11 Sejmutí ornice</t>
  </si>
  <si>
    <t>nebo lesní půdy, s naložením na dopravní prostředek a vodorovným přemístěním na hromady v místě upotřebení nebo na dočasné či trvalé skládky se složením,</t>
  </si>
  <si>
    <t>121101101R00</t>
  </si>
  <si>
    <t>...s přemístěním na vzdálenost do 50 m</t>
  </si>
  <si>
    <t>m3</t>
  </si>
  <si>
    <t>800-1</t>
  </si>
  <si>
    <t>RTS</t>
  </si>
  <si>
    <t>484*0,2</t>
  </si>
  <si>
    <t>162 10 Vodorovné přemístění výkopku</t>
  </si>
  <si>
    <t>po suchu, bez ohledu na druh dopravního prostředku, bez naložení výkopku, avšak se složením bez rozhrnutí,</t>
  </si>
  <si>
    <t>162501102R00</t>
  </si>
  <si>
    <t>...z horniny 1 až 4, na vzdálenost přes 2 500  do 3 000 m</t>
  </si>
  <si>
    <t>odvoz : 96,8</t>
  </si>
  <si>
    <t>zpětná doprava : 96,8</t>
  </si>
  <si>
    <t>162701101R00</t>
  </si>
  <si>
    <t>...z horniny 1 až 4, na vzdálenost přes 5 000  do 6 000 m</t>
  </si>
  <si>
    <t>jáma pro stromy : 10*0,4</t>
  </si>
  <si>
    <t>167 10 Nakládání, skládání, překládání neulehlého výkopku</t>
  </si>
  <si>
    <t>167 10-1 nakládání výkopku</t>
  </si>
  <si>
    <t>167101101R00</t>
  </si>
  <si>
    <t>...do 100 m3, z horniny 1 až 4</t>
  </si>
  <si>
    <t>naložení na stavbě : 96,8</t>
  </si>
  <si>
    <t>naložení na deponii : 96,8</t>
  </si>
  <si>
    <t>171 20 Uložení sypaniny na skládku nebo do násypů nezhut.</t>
  </si>
  <si>
    <t>nebo na skládku s rozprostřením sypaniny ve vrstvách a s hrubým urovnáním,</t>
  </si>
  <si>
    <t>171201201R00</t>
  </si>
  <si>
    <t>...na skládku</t>
  </si>
  <si>
    <t>182 00-11 Plošná úprava terénu</t>
  </si>
  <si>
    <t>Plošná úprava terénu s urovnáním povrchu, bez doplnění ornice, v hornině 1 až 4</t>
  </si>
  <si>
    <t>182001111R00</t>
  </si>
  <si>
    <t>Plošná úprava terénu, nerovnosti do 10 cm v rovině</t>
  </si>
  <si>
    <t>823-1</t>
  </si>
  <si>
    <t>182 30 Rozprostření a urovnání ornice ve svahu</t>
  </si>
  <si>
    <t>s případným nutným přemístěním hromad nebo dočasných skládek na místo potřeby ze vzdálenosti do 30 m, ve svahu sklonu přes 1 : 5,</t>
  </si>
  <si>
    <t>182301131R00</t>
  </si>
  <si>
    <t>...v souvislé ploše přes 500 m2, tloušťka vrstvy do 100 mm</t>
  </si>
  <si>
    <t>199 Poplatky za skládku</t>
  </si>
  <si>
    <t>199000002R00</t>
  </si>
  <si>
    <t>...horniny 1- 4</t>
  </si>
  <si>
    <t>18</t>
  </si>
  <si>
    <t>Povrchové úpravy terénu</t>
  </si>
  <si>
    <t>183 10-13 Hloubení jamek s výměnou půdy na 100 % v rovině</t>
  </si>
  <si>
    <t>Hloubení jamek pro vysazování rostlin v hornině 1 až 4 s výměnou půdy na 100%, s případným naložením přebytečných výkopků na dopravní prostředek, s odvozem na vzdálenost do 20 km a se složením</t>
  </si>
  <si>
    <t>183101315R00</t>
  </si>
  <si>
    <t>Hloub. jamek s výměnou 100% půdy do 0,4 m3 sv.1:5</t>
  </si>
  <si>
    <t>kus</t>
  </si>
  <si>
    <t>183 40-53 Provzdušnění trávníku</t>
  </si>
  <si>
    <t>183405311R00</t>
  </si>
  <si>
    <t>Provzdušnění trávníku bez pískování</t>
  </si>
  <si>
    <t>har</t>
  </si>
  <si>
    <t>183 40-62 Prořezání trávníku</t>
  </si>
  <si>
    <t>183406214R00</t>
  </si>
  <si>
    <t>Prořezání trávníku s přísevem trávního semene</t>
  </si>
  <si>
    <t>184 10-21 Výsadba dřevin s balem</t>
  </si>
  <si>
    <t>Výsadba dřevin s balem do předem vyhloubené jamky se zalitím</t>
  </si>
  <si>
    <t>184102111R00</t>
  </si>
  <si>
    <t>Výsadba dřevin s balem D do 20 cm, v rovině</t>
  </si>
  <si>
    <t>184 20-21 Ukotvení dřevin</t>
  </si>
  <si>
    <t>Ukotvení dřeviny třemi a více kůly, s ochranou proti poškození v místě vzepření, (příloha č. 8) při  průměru kůlů do 10 cm</t>
  </si>
  <si>
    <t>184202111R00</t>
  </si>
  <si>
    <t>Ukotvení dřeviny kůly D do 10 cm, dl. do 2 m</t>
  </si>
  <si>
    <t>10*3</t>
  </si>
  <si>
    <t>184 80-11 Ošetření dřevin</t>
  </si>
  <si>
    <t>Ošetření vysazených dřevin t.j. odplevelení s nakypřením nebo vypletí, odstranění poškozených částí dřeviny s případným složením odpadu na hromady, naložením na dopravní prostředek, odvozem do 20 km a se složením</t>
  </si>
  <si>
    <t>184801121R00</t>
  </si>
  <si>
    <t>Ošetřování vysazených dřevin soliterních, v rovině</t>
  </si>
  <si>
    <t>185 80-31 Ošetření trávníku</t>
  </si>
  <si>
    <t>Ošetření trávníku bez ohledu na způsob založení, tj. pokosení se shrabáním, naložením shrabků na dopravní prostředek s odvezením do 20 km a se složením</t>
  </si>
  <si>
    <t>185803111R00</t>
  </si>
  <si>
    <t>Ošetření trávníku v rovině</t>
  </si>
  <si>
    <t>- zalití</t>
  </si>
  <si>
    <t>- 2x posečení</t>
  </si>
  <si>
    <t>00572420R</t>
  </si>
  <si>
    <t>směs travní parková, dekorativní</t>
  </si>
  <si>
    <t>kg</t>
  </si>
  <si>
    <t>SPCM</t>
  </si>
  <si>
    <t>1183*0,025</t>
  </si>
  <si>
    <t>02650302R</t>
  </si>
  <si>
    <t>dřevina listnatá Javor; Acer pseudoplatanus; velikost 80 až 100 cm</t>
  </si>
  <si>
    <t>05214421R</t>
  </si>
  <si>
    <t>sloupovina SM/JD; 120 až 190 mm</t>
  </si>
  <si>
    <t xml:space="preserve">ks    </t>
  </si>
  <si>
    <t>99</t>
  </si>
  <si>
    <t>Staveništní přesun hmot</t>
  </si>
  <si>
    <t>998 23-13 Přesun hmot pro krajinářské a sadovnické úpravy</t>
  </si>
  <si>
    <t>998231311R00</t>
  </si>
  <si>
    <t>Přesun hmot pro sadovnické a krajin. úpravy do 5km</t>
  </si>
  <si>
    <t>t</t>
  </si>
  <si>
    <t>Celkem za objekt</t>
  </si>
  <si>
    <t>=</t>
  </si>
</sst>
</file>

<file path=xl/styles.xml><?xml version="1.0" encoding="utf-8"?>
<styleSheet xmlns="http://schemas.openxmlformats.org/spreadsheetml/2006/main">
  <numFmts count="2">
    <numFmt numFmtId="171" formatCode="#,##0.00\ _K_č"/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5" fillId="0" borderId="37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 applyAlignment="1"/>
    <xf numFmtId="4" fontId="5" fillId="0" borderId="27" xfId="0" applyNumberFormat="1" applyFont="1" applyBorder="1"/>
    <xf numFmtId="4" fontId="5" fillId="0" borderId="27" xfId="0" applyNumberFormat="1" applyFont="1" applyBorder="1" applyAlignment="1"/>
    <xf numFmtId="49" fontId="12" fillId="0" borderId="7" xfId="0" applyNumberFormat="1" applyFont="1" applyBorder="1"/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71" fontId="12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71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71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71" fontId="7" fillId="4" borderId="54" xfId="0" applyNumberFormat="1" applyFont="1" applyFill="1" applyBorder="1"/>
    <xf numFmtId="0" fontId="5" fillId="0" borderId="0" xfId="0" applyFont="1" applyAlignment="1">
      <alignment horizontal="center" vertical="top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72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7" fillId="0" borderId="0" xfId="0" applyFont="1" applyAlignment="1">
      <alignment vertical="top"/>
    </xf>
    <xf numFmtId="0" fontId="16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7" fillId="0" borderId="61" xfId="0" applyNumberFormat="1" applyFont="1" applyBorder="1" applyAlignment="1">
      <alignment vertical="top" wrapText="1"/>
    </xf>
    <xf numFmtId="0" fontId="7" fillId="0" borderId="37" xfId="0" applyNumberFormat="1" applyFont="1" applyBorder="1" applyAlignment="1">
      <alignment vertical="top" wrapTex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7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7" fillId="0" borderId="59" xfId="0" applyNumberFormat="1" applyFont="1" applyBorder="1" applyAlignment="1">
      <alignment vertical="top" wrapText="1" shrinkToFit="1"/>
    </xf>
    <xf numFmtId="0" fontId="7" fillId="0" borderId="41" xfId="0" applyFont="1" applyBorder="1" applyAlignment="1">
      <alignment vertical="top" shrinkToFit="1"/>
    </xf>
    <xf numFmtId="0" fontId="14" fillId="0" borderId="41" xfId="0" applyNumberFormat="1" applyFont="1" applyBorder="1" applyAlignment="1">
      <alignment vertical="top" wrapText="1" shrinkToFit="1"/>
    </xf>
    <xf numFmtId="0" fontId="15" fillId="0" borderId="0" xfId="0" applyNumberFormat="1" applyFont="1" applyBorder="1" applyAlignment="1">
      <alignment vertical="top" wrapText="1" shrinkToFit="1"/>
    </xf>
    <xf numFmtId="172" fontId="0" fillId="4" borderId="42" xfId="0" applyNumberFormat="1" applyFill="1" applyBorder="1" applyAlignment="1">
      <alignment vertical="top" shrinkToFit="1"/>
    </xf>
    <xf numFmtId="172" fontId="7" fillId="0" borderId="59" xfId="0" applyNumberFormat="1" applyFont="1" applyBorder="1" applyAlignment="1">
      <alignment vertical="top" wrapText="1" shrinkToFit="1"/>
    </xf>
    <xf numFmtId="172" fontId="7" fillId="0" borderId="41" xfId="0" applyNumberFormat="1" applyFont="1" applyBorder="1" applyAlignment="1">
      <alignment vertical="top" shrinkToFit="1"/>
    </xf>
    <xf numFmtId="172" fontId="14" fillId="0" borderId="41" xfId="0" applyNumberFormat="1" applyFont="1" applyBorder="1" applyAlignment="1">
      <alignment vertical="top" wrapText="1" shrinkToFit="1"/>
    </xf>
    <xf numFmtId="172" fontId="15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7" fillId="0" borderId="59" xfId="0" applyNumberFormat="1" applyFont="1" applyBorder="1" applyAlignment="1">
      <alignment vertical="top" wrapText="1" shrinkToFit="1"/>
    </xf>
    <xf numFmtId="4" fontId="7" fillId="0" borderId="60" xfId="0" applyNumberFormat="1" applyFont="1" applyBorder="1" applyAlignment="1">
      <alignment vertical="top" wrapText="1" shrinkToFit="1"/>
    </xf>
    <xf numFmtId="4" fontId="7" fillId="0" borderId="37" xfId="0" applyNumberFormat="1" applyFont="1" applyBorder="1" applyAlignment="1">
      <alignment vertical="top" shrinkToFit="1"/>
    </xf>
    <xf numFmtId="4" fontId="7" fillId="0" borderId="41" xfId="0" applyNumberFormat="1" applyFont="1" applyBorder="1" applyAlignment="1">
      <alignment vertical="top" shrinkToFit="1"/>
    </xf>
    <xf numFmtId="4" fontId="7" fillId="0" borderId="38" xfId="0" applyNumberFormat="1" applyFont="1" applyBorder="1" applyAlignment="1">
      <alignment vertical="top" wrapText="1" shrinkToFit="1"/>
    </xf>
    <xf numFmtId="4" fontId="7" fillId="5" borderId="41" xfId="0" applyNumberFormat="1" applyFont="1" applyFill="1" applyBorder="1" applyAlignment="1" applyProtection="1">
      <alignment vertical="top" shrinkToFit="1"/>
      <protection locked="0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5" fillId="0" borderId="0" xfId="0" applyNumberFormat="1" applyFont="1" applyBorder="1" applyAlignment="1">
      <alignment vertical="top" wrapText="1" shrinkToFit="1"/>
    </xf>
    <xf numFmtId="4" fontId="15" fillId="0" borderId="38" xfId="0" applyNumberFormat="1" applyFont="1" applyBorder="1" applyAlignment="1">
      <alignment vertical="top" wrapText="1" shrinkToFit="1"/>
    </xf>
    <xf numFmtId="0" fontId="0" fillId="4" borderId="43" xfId="0" applyFill="1" applyBorder="1" applyAlignment="1">
      <alignment vertical="top"/>
    </xf>
    <xf numFmtId="0" fontId="7" fillId="0" borderId="62" xfId="0" applyFont="1" applyBorder="1" applyAlignment="1">
      <alignment vertical="top"/>
    </xf>
    <xf numFmtId="0" fontId="7" fillId="0" borderId="0" xfId="0" applyNumberFormat="1" applyFont="1" applyBorder="1" applyAlignment="1">
      <alignment vertical="top" wrapText="1" shrinkToFit="1"/>
    </xf>
    <xf numFmtId="172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  <xf numFmtId="4" fontId="0" fillId="4" borderId="63" xfId="0" applyNumberFormat="1" applyFill="1" applyBorder="1" applyAlignment="1">
      <alignment vertical="top" shrinkToFit="1"/>
    </xf>
    <xf numFmtId="4" fontId="7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24" xfId="0" applyNumberFormat="1" applyFont="1" applyBorder="1" applyAlignment="1">
      <alignment vertical="top"/>
    </xf>
    <xf numFmtId="0" fontId="7" fillId="0" borderId="67" xfId="0" applyFont="1" applyBorder="1" applyAlignment="1">
      <alignment vertical="top" shrinkToFit="1"/>
    </xf>
    <xf numFmtId="172" fontId="7" fillId="0" borderId="67" xfId="0" applyNumberFormat="1" applyFont="1" applyBorder="1" applyAlignment="1">
      <alignment vertical="top" shrinkToFit="1"/>
    </xf>
    <xf numFmtId="4" fontId="7" fillId="5" borderId="67" xfId="0" applyNumberFormat="1" applyFont="1" applyFill="1" applyBorder="1" applyAlignment="1" applyProtection="1">
      <alignment vertical="top" shrinkToFit="1"/>
      <protection locked="0"/>
    </xf>
    <xf numFmtId="4" fontId="7" fillId="0" borderId="67" xfId="0" applyNumberFormat="1" applyFont="1" applyBorder="1" applyAlignment="1">
      <alignment vertical="top" shrinkToFit="1"/>
    </xf>
    <xf numFmtId="4" fontId="7" fillId="0" borderId="24" xfId="0" applyNumberFormat="1" applyFont="1" applyBorder="1" applyAlignment="1">
      <alignment vertical="top" shrinkToFit="1"/>
    </xf>
    <xf numFmtId="4" fontId="7" fillId="0" borderId="68" xfId="0" applyNumberFormat="1" applyFont="1" applyBorder="1" applyAlignment="1">
      <alignment vertical="top" shrinkToFit="1"/>
    </xf>
    <xf numFmtId="0" fontId="6" fillId="4" borderId="69" xfId="0" applyFont="1" applyFill="1" applyBorder="1"/>
    <xf numFmtId="49" fontId="6" fillId="4" borderId="70" xfId="0" applyNumberFormat="1" applyFont="1" applyFill="1" applyBorder="1"/>
    <xf numFmtId="0" fontId="6" fillId="4" borderId="70" xfId="0" applyFont="1" applyFill="1" applyBorder="1"/>
    <xf numFmtId="4" fontId="6" fillId="4" borderId="71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7" fillId="0" borderId="61" xfId="0" applyNumberFormat="1" applyFont="1" applyBorder="1" applyAlignment="1">
      <alignment horizontal="left" vertical="top" wrapText="1"/>
    </xf>
    <xf numFmtId="0" fontId="7" fillId="0" borderId="37" xfId="0" applyNumberFormat="1" applyFont="1" applyBorder="1" applyAlignment="1">
      <alignment horizontal="left" vertical="top" wrapText="1"/>
    </xf>
    <xf numFmtId="0" fontId="7" fillId="0" borderId="41" xfId="0" applyNumberFormat="1" applyFont="1" applyBorder="1" applyAlignment="1">
      <alignment horizontal="left" vertical="top" wrapText="1"/>
    </xf>
    <xf numFmtId="0" fontId="14" fillId="0" borderId="41" xfId="0" quotePrefix="1" applyNumberFormat="1" applyFont="1" applyBorder="1" applyAlignment="1">
      <alignment horizontal="left" vertical="top" wrapText="1"/>
    </xf>
    <xf numFmtId="0" fontId="15" fillId="0" borderId="37" xfId="0" applyNumberFormat="1" applyFont="1" applyBorder="1" applyAlignment="1">
      <alignment horizontal="left" vertical="top" wrapText="1"/>
    </xf>
    <xf numFmtId="0" fontId="7" fillId="0" borderId="6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6" fillId="4" borderId="70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41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24"/>
  <sheetViews>
    <sheetView showGridLines="0" topLeftCell="B1" zoomScaleNormal="100" zoomScaleSheetLayoutView="75" workbookViewId="0">
      <selection activeCell="O1" sqref="O1:P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42</v>
      </c>
      <c r="F5" s="10"/>
      <c r="G5" s="11"/>
      <c r="I5" s="11"/>
    </row>
    <row r="6" spans="1:14" ht="13.5" customHeight="1">
      <c r="B6" s="10"/>
      <c r="C6" s="37"/>
      <c r="D6" s="103" t="s">
        <v>43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20</v>
      </c>
      <c r="C21" s="106"/>
      <c r="D21" s="106"/>
      <c r="E21" s="107"/>
      <c r="F21" s="108"/>
      <c r="G21" s="108"/>
      <c r="H21" s="112" t="s">
        <v>21</v>
      </c>
      <c r="I21" s="113" t="s">
        <v>22</v>
      </c>
      <c r="J21" s="114" t="s">
        <v>23</v>
      </c>
    </row>
    <row r="22" spans="1:16">
      <c r="A22" s="109"/>
      <c r="B22" s="109" t="s">
        <v>44</v>
      </c>
      <c r="C22" s="110"/>
      <c r="D22" s="110"/>
      <c r="E22" s="110"/>
      <c r="F22" s="110"/>
      <c r="G22" s="111"/>
      <c r="H22" s="115"/>
      <c r="I22" s="116">
        <v>1</v>
      </c>
      <c r="J22" s="117"/>
    </row>
    <row r="23" spans="1:16">
      <c r="A23" s="109"/>
      <c r="B23" s="109" t="s">
        <v>45</v>
      </c>
      <c r="C23" s="110" t="s">
        <v>46</v>
      </c>
      <c r="D23" s="110"/>
      <c r="E23" s="110"/>
      <c r="F23" s="110"/>
      <c r="G23" s="111"/>
      <c r="H23" s="115" t="s">
        <v>47</v>
      </c>
      <c r="I23" s="116">
        <v>1</v>
      </c>
      <c r="J23" s="117">
        <f>'Rekapitulace Objekt 03'!H22</f>
        <v>0</v>
      </c>
      <c r="O23" t="s">
        <v>162</v>
      </c>
      <c r="P23" t="s">
        <v>162</v>
      </c>
    </row>
    <row r="24" spans="1:16" ht="25.5" customHeight="1">
      <c r="A24" s="119"/>
      <c r="B24" s="120" t="s">
        <v>48</v>
      </c>
      <c r="C24" s="121"/>
      <c r="D24" s="121"/>
      <c r="E24" s="121"/>
      <c r="F24" s="122"/>
      <c r="G24" s="123"/>
      <c r="H24" s="124"/>
      <c r="I24" s="125"/>
      <c r="J24" s="118">
        <f>SUM(J22:J23)</f>
        <v>0</v>
      </c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>
      <c r="A1" s="23" t="s">
        <v>1</v>
      </c>
      <c r="B1" s="28" t="str">
        <f>Stavba!CisloStavby</f>
        <v>2013088</v>
      </c>
      <c r="C1" s="31" t="str">
        <f>Stavba!NazevStavby</f>
        <v>Rekonstrukce středu města-Nový Bor, prostor mezi MěÚ a Sklářským muzeem</v>
      </c>
      <c r="D1" s="31"/>
      <c r="E1" s="31"/>
      <c r="F1" s="31"/>
      <c r="G1" s="24"/>
      <c r="H1" s="33"/>
    </row>
    <row r="2" spans="1:8" ht="13.5" thickBot="1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/>
    <row r="4" spans="1:8" ht="18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25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28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30</v>
      </c>
      <c r="B1" s="95"/>
      <c r="C1" s="96"/>
      <c r="D1" s="95"/>
      <c r="E1" s="95"/>
      <c r="F1" s="95"/>
      <c r="G1" s="95"/>
    </row>
    <row r="2" spans="1:7" ht="13.5" thickTop="1">
      <c r="A2" s="55" t="s">
        <v>31</v>
      </c>
      <c r="B2" s="56"/>
      <c r="C2" s="97"/>
      <c r="D2" s="97"/>
      <c r="E2" s="97"/>
      <c r="F2" s="97"/>
      <c r="G2" s="98"/>
    </row>
    <row r="3" spans="1:7">
      <c r="A3" s="57" t="s">
        <v>32</v>
      </c>
      <c r="B3" s="58"/>
      <c r="C3" s="99"/>
      <c r="D3" s="99"/>
      <c r="E3" s="99"/>
      <c r="F3" s="99"/>
      <c r="G3" s="100"/>
    </row>
    <row r="4" spans="1:7" ht="13.5" thickBot="1">
      <c r="A4" s="59" t="s">
        <v>33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P50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  <col min="15" max="16" width="0" hidden="1" customWidth="1"/>
  </cols>
  <sheetData>
    <row r="1" spans="1:10" ht="13.5" customHeight="1" thickTop="1">
      <c r="A1" s="23" t="s">
        <v>1</v>
      </c>
      <c r="B1" s="28" t="str">
        <f>Stavba!CisloStavby</f>
        <v>2013088</v>
      </c>
      <c r="C1" s="31" t="str">
        <f>Stavba!NazevStavby</f>
        <v>Rekonstrukce středu města-Nový Bor, prostor mezi MěÚ a Sklářským muzeem</v>
      </c>
      <c r="D1" s="31"/>
      <c r="E1" s="31"/>
      <c r="F1" s="31"/>
      <c r="G1" s="24"/>
      <c r="H1" s="33"/>
    </row>
    <row r="2" spans="1:10" ht="13.5" customHeight="1" thickBot="1">
      <c r="A2" s="25" t="s">
        <v>29</v>
      </c>
      <c r="B2" s="126" t="s">
        <v>45</v>
      </c>
      <c r="C2" s="127" t="s">
        <v>46</v>
      </c>
      <c r="D2" s="92"/>
      <c r="E2" s="92"/>
      <c r="F2" s="92"/>
      <c r="G2" s="26" t="s">
        <v>15</v>
      </c>
      <c r="H2" s="128" t="s">
        <v>47</v>
      </c>
    </row>
    <row r="3" spans="1:10" ht="13.5" customHeight="1" thickTop="1">
      <c r="H3" s="35"/>
    </row>
    <row r="4" spans="1:10" ht="18" customHeight="1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>
      <c r="H5" s="35"/>
    </row>
    <row r="6" spans="1:10" ht="15.75" customHeight="1">
      <c r="A6" s="32" t="s">
        <v>25</v>
      </c>
      <c r="B6" s="29" t="str">
        <f>B2</f>
        <v>03</v>
      </c>
      <c r="H6" s="35"/>
    </row>
    <row r="7" spans="1:10" ht="15.75" customHeight="1">
      <c r="B7" s="93" t="str">
        <f>C2</f>
        <v>SO 111 - Sadové úpravy</v>
      </c>
      <c r="C7" s="94"/>
      <c r="D7" s="94"/>
      <c r="E7" s="94"/>
      <c r="F7" s="94"/>
      <c r="G7" s="94"/>
      <c r="H7" s="35"/>
    </row>
    <row r="8" spans="1:10" ht="12.75" customHeight="1">
      <c r="H8" s="35"/>
    </row>
    <row r="9" spans="1:10" ht="12.75" customHeight="1">
      <c r="A9" s="32" t="s">
        <v>28</v>
      </c>
      <c r="B9" s="129" t="s">
        <v>49</v>
      </c>
      <c r="C9" s="129" t="s">
        <v>50</v>
      </c>
      <c r="D9" s="32"/>
      <c r="E9" s="32"/>
      <c r="F9" s="32"/>
      <c r="G9" s="32"/>
      <c r="H9" s="36"/>
      <c r="I9" s="32"/>
      <c r="J9" s="32"/>
    </row>
    <row r="10" spans="1:10" ht="12.75" customHeight="1">
      <c r="A10" s="32"/>
      <c r="B10" s="129" t="s">
        <v>51</v>
      </c>
      <c r="C10" s="129" t="s">
        <v>52</v>
      </c>
      <c r="D10" s="32"/>
      <c r="E10" s="32"/>
      <c r="F10" s="32"/>
      <c r="G10" s="32"/>
      <c r="H10" s="36"/>
      <c r="I10" s="32"/>
      <c r="J10" s="32"/>
    </row>
    <row r="11" spans="1:10" ht="12.75" customHeight="1">
      <c r="A11" s="32"/>
      <c r="B11" s="129" t="s">
        <v>53</v>
      </c>
      <c r="C11" s="129" t="s">
        <v>54</v>
      </c>
      <c r="D11" s="32"/>
      <c r="E11" s="32"/>
      <c r="F11" s="32"/>
      <c r="G11" s="32"/>
      <c r="H11" s="36"/>
      <c r="I11" s="32"/>
      <c r="J11" s="32"/>
    </row>
    <row r="12" spans="1:10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>
      <c r="A13" s="32"/>
      <c r="B13" s="129" t="s">
        <v>55</v>
      </c>
      <c r="C13" s="129" t="s">
        <v>56</v>
      </c>
      <c r="D13" s="32"/>
      <c r="E13" s="32"/>
      <c r="F13" s="32"/>
      <c r="G13" s="32"/>
      <c r="H13" s="36"/>
      <c r="I13" s="32"/>
      <c r="J13" s="32"/>
    </row>
    <row r="14" spans="1:10" ht="12.75" customHeight="1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>
      <c r="A15" s="32"/>
      <c r="B15" s="129" t="s">
        <v>47</v>
      </c>
      <c r="C15" s="129" t="s">
        <v>57</v>
      </c>
      <c r="D15" s="32"/>
      <c r="E15" s="32"/>
      <c r="F15" s="32"/>
      <c r="G15" s="32"/>
      <c r="H15" s="36"/>
      <c r="I15" s="32"/>
      <c r="J15" s="32"/>
    </row>
    <row r="16" spans="1:10" ht="12.75" customHeight="1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16" ht="12.75" customHeight="1">
      <c r="A17" s="32" t="s">
        <v>58</v>
      </c>
      <c r="B17" s="32"/>
      <c r="C17" s="129" t="s">
        <v>59</v>
      </c>
      <c r="D17" s="32"/>
      <c r="E17" s="32"/>
      <c r="F17" s="32"/>
      <c r="G17" s="32"/>
      <c r="H17" s="36"/>
      <c r="I17" s="32"/>
      <c r="J17" s="32"/>
    </row>
    <row r="18" spans="1:16" ht="12.75" customHeight="1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16" ht="12.75" customHeight="1" thickBot="1">
      <c r="A19" s="130" t="s">
        <v>60</v>
      </c>
      <c r="B19" s="131"/>
      <c r="C19" s="131"/>
      <c r="D19" s="131"/>
      <c r="E19" s="131"/>
      <c r="F19" s="131"/>
      <c r="G19" s="131"/>
      <c r="H19" s="132"/>
      <c r="I19" s="32"/>
      <c r="J19" s="32"/>
    </row>
    <row r="20" spans="1:16" ht="12.75" customHeight="1">
      <c r="A20" s="138" t="s">
        <v>61</v>
      </c>
      <c r="B20" s="139"/>
      <c r="C20" s="140"/>
      <c r="D20" s="140"/>
      <c r="E20" s="140"/>
      <c r="F20" s="140"/>
      <c r="G20" s="141"/>
      <c r="H20" s="142" t="s">
        <v>62</v>
      </c>
      <c r="I20" s="32"/>
      <c r="J20" s="32"/>
    </row>
    <row r="21" spans="1:16" ht="12.75" customHeight="1">
      <c r="A21" s="136" t="s">
        <v>42</v>
      </c>
      <c r="B21" s="134" t="s">
        <v>63</v>
      </c>
      <c r="C21" s="133"/>
      <c r="D21" s="133"/>
      <c r="E21" s="133"/>
      <c r="F21" s="133"/>
      <c r="G21" s="135"/>
      <c r="H21" s="137">
        <f>'03 2013088 Pol'!G67</f>
        <v>0</v>
      </c>
      <c r="I21" s="32"/>
      <c r="J21" s="32"/>
      <c r="O21">
        <f>'03 2013088 Pol'!AN67</f>
        <v>0</v>
      </c>
      <c r="P21">
        <f>'03 2013088 Pol'!AO67</f>
        <v>0</v>
      </c>
    </row>
    <row r="22" spans="1:16" ht="12.75" customHeight="1" thickBot="1">
      <c r="A22" s="143"/>
      <c r="B22" s="144" t="s">
        <v>64</v>
      </c>
      <c r="C22" s="145"/>
      <c r="D22" s="146" t="str">
        <f>B2</f>
        <v>03</v>
      </c>
      <c r="E22" s="145"/>
      <c r="F22" s="145"/>
      <c r="G22" s="147"/>
      <c r="H22" s="148">
        <f>SUM(H21:H21)</f>
        <v>0</v>
      </c>
      <c r="I22" s="32"/>
      <c r="J22" s="32"/>
    </row>
    <row r="23" spans="1:16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6" ht="12.75" customHeight="1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6" ht="12.75" customHeight="1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6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6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6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6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6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67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149" t="s">
        <v>65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>
      <c r="A2" s="55" t="s">
        <v>31</v>
      </c>
      <c r="B2" s="56" t="s">
        <v>42</v>
      </c>
      <c r="C2" s="162" t="s">
        <v>43</v>
      </c>
      <c r="D2" s="97"/>
      <c r="E2" s="97"/>
      <c r="F2" s="97"/>
      <c r="G2" s="98"/>
      <c r="H2" s="54"/>
      <c r="I2" s="54"/>
      <c r="J2" s="54"/>
    </row>
    <row r="3" spans="1:60">
      <c r="A3" s="57" t="s">
        <v>32</v>
      </c>
      <c r="B3" s="58" t="s">
        <v>45</v>
      </c>
      <c r="C3" s="163" t="s">
        <v>46</v>
      </c>
      <c r="D3" s="99"/>
      <c r="E3" s="99"/>
      <c r="F3" s="99"/>
      <c r="G3" s="100"/>
      <c r="H3" s="54"/>
      <c r="I3" s="54"/>
      <c r="J3" s="54"/>
    </row>
    <row r="4" spans="1:60" ht="13.5" thickBot="1">
      <c r="A4" s="150" t="s">
        <v>33</v>
      </c>
      <c r="B4" s="151" t="s">
        <v>42</v>
      </c>
      <c r="C4" s="164" t="s">
        <v>63</v>
      </c>
      <c r="D4" s="152"/>
      <c r="E4" s="152"/>
      <c r="F4" s="152"/>
      <c r="G4" s="153"/>
      <c r="H4" s="54"/>
      <c r="I4" s="54"/>
      <c r="J4" s="54"/>
    </row>
    <row r="5" spans="1:60" ht="14.25" thickTop="1" thickBot="1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>
      <c r="A6" s="154" t="s">
        <v>34</v>
      </c>
      <c r="B6" s="157" t="s">
        <v>35</v>
      </c>
      <c r="C6" s="158" t="s">
        <v>36</v>
      </c>
      <c r="D6" s="155" t="s">
        <v>37</v>
      </c>
      <c r="E6" s="156" t="s">
        <v>38</v>
      </c>
      <c r="F6" s="159" t="s">
        <v>39</v>
      </c>
      <c r="G6" s="200" t="s">
        <v>40</v>
      </c>
      <c r="H6" s="201" t="s">
        <v>66</v>
      </c>
      <c r="I6" s="167" t="s">
        <v>67</v>
      </c>
      <c r="J6" s="54"/>
    </row>
    <row r="7" spans="1:60">
      <c r="A7" s="202"/>
      <c r="B7" s="203" t="s">
        <v>68</v>
      </c>
      <c r="C7" s="204" t="s">
        <v>69</v>
      </c>
      <c r="D7" s="204"/>
      <c r="E7" s="205"/>
      <c r="F7" s="206"/>
      <c r="G7" s="206"/>
      <c r="H7" s="207"/>
      <c r="I7" s="208"/>
      <c r="J7" s="54"/>
    </row>
    <row r="8" spans="1:60">
      <c r="A8" s="193" t="s">
        <v>70</v>
      </c>
      <c r="B8" s="168" t="s">
        <v>71</v>
      </c>
      <c r="C8" s="221" t="s">
        <v>72</v>
      </c>
      <c r="D8" s="170"/>
      <c r="E8" s="175"/>
      <c r="F8" s="180">
        <f>SUM(G9:G35)</f>
        <v>0</v>
      </c>
      <c r="G8" s="181"/>
      <c r="H8" s="182"/>
      <c r="I8" s="198"/>
      <c r="J8" s="54"/>
    </row>
    <row r="9" spans="1:60" outlineLevel="1">
      <c r="A9" s="194"/>
      <c r="B9" s="165" t="s">
        <v>73</v>
      </c>
      <c r="C9" s="222"/>
      <c r="D9" s="171"/>
      <c r="E9" s="176"/>
      <c r="F9" s="183"/>
      <c r="G9" s="184"/>
      <c r="H9" s="185"/>
      <c r="I9" s="199"/>
      <c r="J9" s="160"/>
      <c r="K9" s="32">
        <v>1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ht="22.5" outlineLevel="1">
      <c r="A10" s="194"/>
      <c r="B10" s="166" t="s">
        <v>74</v>
      </c>
      <c r="C10" s="223"/>
      <c r="D10" s="195"/>
      <c r="E10" s="196"/>
      <c r="F10" s="197"/>
      <c r="G10" s="187"/>
      <c r="H10" s="185"/>
      <c r="I10" s="199"/>
      <c r="J10" s="160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161" t="str">
        <f>B10</f>
        <v>nebo lesní půdy, s naložením na dopravní prostředek a vodorovným přemístěním na hromady v místě upotřebení nebo na dočasné či trvalé skládky se složením,</v>
      </c>
      <c r="BA10" s="32"/>
      <c r="BB10" s="32"/>
      <c r="BC10" s="32"/>
      <c r="BD10" s="32"/>
      <c r="BE10" s="32"/>
      <c r="BF10" s="32"/>
      <c r="BG10" s="32"/>
      <c r="BH10" s="32"/>
    </row>
    <row r="11" spans="1:60" outlineLevel="1">
      <c r="A11" s="194">
        <v>1</v>
      </c>
      <c r="B11" s="169" t="s">
        <v>75</v>
      </c>
      <c r="C11" s="224" t="s">
        <v>76</v>
      </c>
      <c r="D11" s="172" t="s">
        <v>77</v>
      </c>
      <c r="E11" s="177">
        <v>96.8</v>
      </c>
      <c r="F11" s="188"/>
      <c r="G11" s="186">
        <f>E11*F11</f>
        <v>0</v>
      </c>
      <c r="H11" s="185" t="s">
        <v>78</v>
      </c>
      <c r="I11" s="199" t="s">
        <v>79</v>
      </c>
      <c r="J11" s="160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>
        <v>21</v>
      </c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>
      <c r="A12" s="194"/>
      <c r="B12" s="169"/>
      <c r="C12" s="225" t="s">
        <v>80</v>
      </c>
      <c r="D12" s="173"/>
      <c r="E12" s="178">
        <v>96.8</v>
      </c>
      <c r="F12" s="186"/>
      <c r="G12" s="186"/>
      <c r="H12" s="185"/>
      <c r="I12" s="199"/>
      <c r="J12" s="160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outlineLevel="1">
      <c r="A13" s="194"/>
      <c r="B13" s="166" t="s">
        <v>81</v>
      </c>
      <c r="C13" s="223"/>
      <c r="D13" s="195"/>
      <c r="E13" s="196"/>
      <c r="F13" s="197"/>
      <c r="G13" s="187"/>
      <c r="H13" s="185"/>
      <c r="I13" s="199"/>
      <c r="J13" s="160"/>
      <c r="K13" s="32">
        <v>1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outlineLevel="1">
      <c r="A14" s="194"/>
      <c r="B14" s="166" t="s">
        <v>82</v>
      </c>
      <c r="C14" s="223"/>
      <c r="D14" s="195"/>
      <c r="E14" s="196"/>
      <c r="F14" s="197"/>
      <c r="G14" s="187"/>
      <c r="H14" s="185"/>
      <c r="I14" s="199"/>
      <c r="J14" s="160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>
      <c r="A15" s="194">
        <v>2</v>
      </c>
      <c r="B15" s="169" t="s">
        <v>83</v>
      </c>
      <c r="C15" s="224" t="s">
        <v>84</v>
      </c>
      <c r="D15" s="172" t="s">
        <v>77</v>
      </c>
      <c r="E15" s="177">
        <v>193.6</v>
      </c>
      <c r="F15" s="188"/>
      <c r="G15" s="186">
        <f>E15*F15</f>
        <v>0</v>
      </c>
      <c r="H15" s="185" t="s">
        <v>78</v>
      </c>
      <c r="I15" s="199" t="s">
        <v>79</v>
      </c>
      <c r="J15" s="160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>
        <v>21</v>
      </c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outlineLevel="1">
      <c r="A16" s="194"/>
      <c r="B16" s="169"/>
      <c r="C16" s="225" t="s">
        <v>85</v>
      </c>
      <c r="D16" s="173"/>
      <c r="E16" s="178">
        <v>96.8</v>
      </c>
      <c r="F16" s="186"/>
      <c r="G16" s="186"/>
      <c r="H16" s="185"/>
      <c r="I16" s="199"/>
      <c r="J16" s="160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outlineLevel="1">
      <c r="A17" s="194"/>
      <c r="B17" s="169"/>
      <c r="C17" s="225" t="s">
        <v>86</v>
      </c>
      <c r="D17" s="173"/>
      <c r="E17" s="178">
        <v>96.8</v>
      </c>
      <c r="F17" s="186"/>
      <c r="G17" s="186"/>
      <c r="H17" s="185"/>
      <c r="I17" s="199"/>
      <c r="J17" s="160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outlineLevel="1">
      <c r="A18" s="194">
        <v>3</v>
      </c>
      <c r="B18" s="169" t="s">
        <v>87</v>
      </c>
      <c r="C18" s="224" t="s">
        <v>88</v>
      </c>
      <c r="D18" s="172" t="s">
        <v>77</v>
      </c>
      <c r="E18" s="177">
        <v>4</v>
      </c>
      <c r="F18" s="188"/>
      <c r="G18" s="186">
        <f>E18*F18</f>
        <v>0</v>
      </c>
      <c r="H18" s="185" t="s">
        <v>78</v>
      </c>
      <c r="I18" s="199" t="s">
        <v>79</v>
      </c>
      <c r="J18" s="160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>
        <v>21</v>
      </c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outlineLevel="1">
      <c r="A19" s="194"/>
      <c r="B19" s="169"/>
      <c r="C19" s="225" t="s">
        <v>89</v>
      </c>
      <c r="D19" s="173"/>
      <c r="E19" s="178">
        <v>4</v>
      </c>
      <c r="F19" s="186"/>
      <c r="G19" s="186"/>
      <c r="H19" s="185"/>
      <c r="I19" s="199"/>
      <c r="J19" s="160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outlineLevel="1">
      <c r="A20" s="194"/>
      <c r="B20" s="166" t="s">
        <v>90</v>
      </c>
      <c r="C20" s="223"/>
      <c r="D20" s="195"/>
      <c r="E20" s="196"/>
      <c r="F20" s="197"/>
      <c r="G20" s="187"/>
      <c r="H20" s="185"/>
      <c r="I20" s="199"/>
      <c r="J20" s="160"/>
      <c r="K20" s="32">
        <v>1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outlineLevel="1">
      <c r="A21" s="194"/>
      <c r="B21" s="166" t="s">
        <v>91</v>
      </c>
      <c r="C21" s="223"/>
      <c r="D21" s="195"/>
      <c r="E21" s="196"/>
      <c r="F21" s="197"/>
      <c r="G21" s="187"/>
      <c r="H21" s="185"/>
      <c r="I21" s="199"/>
      <c r="J21" s="160"/>
      <c r="K21" s="32">
        <v>2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>
      <c r="A22" s="194">
        <v>4</v>
      </c>
      <c r="B22" s="169" t="s">
        <v>92</v>
      </c>
      <c r="C22" s="224" t="s">
        <v>93</v>
      </c>
      <c r="D22" s="172" t="s">
        <v>77</v>
      </c>
      <c r="E22" s="177">
        <v>193.6</v>
      </c>
      <c r="F22" s="188"/>
      <c r="G22" s="186">
        <f>E22*F22</f>
        <v>0</v>
      </c>
      <c r="H22" s="185" t="s">
        <v>78</v>
      </c>
      <c r="I22" s="199" t="s">
        <v>79</v>
      </c>
      <c r="J22" s="160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>
        <v>21</v>
      </c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outlineLevel="1">
      <c r="A23" s="194"/>
      <c r="B23" s="169"/>
      <c r="C23" s="225" t="s">
        <v>94</v>
      </c>
      <c r="D23" s="173"/>
      <c r="E23" s="178">
        <v>96.8</v>
      </c>
      <c r="F23" s="186"/>
      <c r="G23" s="186"/>
      <c r="H23" s="185"/>
      <c r="I23" s="199"/>
      <c r="J23" s="160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outlineLevel="1">
      <c r="A24" s="194"/>
      <c r="B24" s="169"/>
      <c r="C24" s="225" t="s">
        <v>95</v>
      </c>
      <c r="D24" s="173"/>
      <c r="E24" s="178">
        <v>96.8</v>
      </c>
      <c r="F24" s="186"/>
      <c r="G24" s="186"/>
      <c r="H24" s="185"/>
      <c r="I24" s="199"/>
      <c r="J24" s="160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outlineLevel="1">
      <c r="A25" s="194"/>
      <c r="B25" s="166" t="s">
        <v>96</v>
      </c>
      <c r="C25" s="223"/>
      <c r="D25" s="195"/>
      <c r="E25" s="196"/>
      <c r="F25" s="197"/>
      <c r="G25" s="187"/>
      <c r="H25" s="185"/>
      <c r="I25" s="199"/>
      <c r="J25" s="160"/>
      <c r="K25" s="32">
        <v>1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>
      <c r="A26" s="194"/>
      <c r="B26" s="166" t="s">
        <v>97</v>
      </c>
      <c r="C26" s="223"/>
      <c r="D26" s="195"/>
      <c r="E26" s="196"/>
      <c r="F26" s="197"/>
      <c r="G26" s="187"/>
      <c r="H26" s="185"/>
      <c r="I26" s="199"/>
      <c r="J26" s="160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outlineLevel="1">
      <c r="A27" s="194">
        <v>5</v>
      </c>
      <c r="B27" s="169" t="s">
        <v>98</v>
      </c>
      <c r="C27" s="224" t="s">
        <v>99</v>
      </c>
      <c r="D27" s="172" t="s">
        <v>77</v>
      </c>
      <c r="E27" s="177">
        <v>4</v>
      </c>
      <c r="F27" s="188"/>
      <c r="G27" s="186">
        <f>E27*F27</f>
        <v>0</v>
      </c>
      <c r="H27" s="185" t="s">
        <v>78</v>
      </c>
      <c r="I27" s="199" t="s">
        <v>79</v>
      </c>
      <c r="J27" s="160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>
        <v>21</v>
      </c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outlineLevel="1">
      <c r="A28" s="194"/>
      <c r="B28" s="166" t="s">
        <v>100</v>
      </c>
      <c r="C28" s="223"/>
      <c r="D28" s="195"/>
      <c r="E28" s="196"/>
      <c r="F28" s="197"/>
      <c r="G28" s="187"/>
      <c r="H28" s="185"/>
      <c r="I28" s="199"/>
      <c r="J28" s="160"/>
      <c r="K28" s="32">
        <v>1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outlineLevel="1">
      <c r="A29" s="194"/>
      <c r="B29" s="166" t="s">
        <v>101</v>
      </c>
      <c r="C29" s="223"/>
      <c r="D29" s="195"/>
      <c r="E29" s="196"/>
      <c r="F29" s="197"/>
      <c r="G29" s="187"/>
      <c r="H29" s="185"/>
      <c r="I29" s="199"/>
      <c r="J29" s="160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outlineLevel="1">
      <c r="A30" s="194">
        <v>6</v>
      </c>
      <c r="B30" s="169" t="s">
        <v>102</v>
      </c>
      <c r="C30" s="224" t="s">
        <v>103</v>
      </c>
      <c r="D30" s="172" t="s">
        <v>59</v>
      </c>
      <c r="E30" s="177">
        <v>1183</v>
      </c>
      <c r="F30" s="188"/>
      <c r="G30" s="186">
        <f>E30*F30</f>
        <v>0</v>
      </c>
      <c r="H30" s="185" t="s">
        <v>104</v>
      </c>
      <c r="I30" s="199" t="s">
        <v>79</v>
      </c>
      <c r="J30" s="160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>
        <v>21</v>
      </c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outlineLevel="1">
      <c r="A31" s="194"/>
      <c r="B31" s="166" t="s">
        <v>105</v>
      </c>
      <c r="C31" s="223"/>
      <c r="D31" s="195"/>
      <c r="E31" s="196"/>
      <c r="F31" s="197"/>
      <c r="G31" s="187"/>
      <c r="H31" s="185"/>
      <c r="I31" s="199"/>
      <c r="J31" s="160"/>
      <c r="K31" s="32">
        <v>1</v>
      </c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outlineLevel="1">
      <c r="A32" s="194"/>
      <c r="B32" s="166" t="s">
        <v>106</v>
      </c>
      <c r="C32" s="223"/>
      <c r="D32" s="195"/>
      <c r="E32" s="196"/>
      <c r="F32" s="197"/>
      <c r="G32" s="187"/>
      <c r="H32" s="185"/>
      <c r="I32" s="199"/>
      <c r="J32" s="160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outlineLevel="1">
      <c r="A33" s="194">
        <v>7</v>
      </c>
      <c r="B33" s="169" t="s">
        <v>107</v>
      </c>
      <c r="C33" s="224" t="s">
        <v>108</v>
      </c>
      <c r="D33" s="172" t="s">
        <v>59</v>
      </c>
      <c r="E33" s="177">
        <v>1183</v>
      </c>
      <c r="F33" s="188"/>
      <c r="G33" s="186">
        <f>E33*F33</f>
        <v>0</v>
      </c>
      <c r="H33" s="185" t="s">
        <v>78</v>
      </c>
      <c r="I33" s="199" t="s">
        <v>79</v>
      </c>
      <c r="J33" s="160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>
        <v>21</v>
      </c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outlineLevel="1">
      <c r="A34" s="194"/>
      <c r="B34" s="166" t="s">
        <v>109</v>
      </c>
      <c r="C34" s="223"/>
      <c r="D34" s="195"/>
      <c r="E34" s="196"/>
      <c r="F34" s="197"/>
      <c r="G34" s="187"/>
      <c r="H34" s="185"/>
      <c r="I34" s="199"/>
      <c r="J34" s="160"/>
      <c r="K34" s="32">
        <v>1</v>
      </c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outlineLevel="1">
      <c r="A35" s="194">
        <v>8</v>
      </c>
      <c r="B35" s="169" t="s">
        <v>110</v>
      </c>
      <c r="C35" s="224" t="s">
        <v>111</v>
      </c>
      <c r="D35" s="172" t="s">
        <v>77</v>
      </c>
      <c r="E35" s="177">
        <v>4</v>
      </c>
      <c r="F35" s="188"/>
      <c r="G35" s="186">
        <f>E35*F35</f>
        <v>0</v>
      </c>
      <c r="H35" s="185" t="s">
        <v>78</v>
      </c>
      <c r="I35" s="199" t="s">
        <v>79</v>
      </c>
      <c r="J35" s="160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>
        <v>21</v>
      </c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>
      <c r="A36" s="193" t="s">
        <v>70</v>
      </c>
      <c r="B36" s="168" t="s">
        <v>112</v>
      </c>
      <c r="C36" s="221" t="s">
        <v>113</v>
      </c>
      <c r="D36" s="170"/>
      <c r="E36" s="175"/>
      <c r="F36" s="189">
        <f>SUM(G37:G62)</f>
        <v>0</v>
      </c>
      <c r="G36" s="190"/>
      <c r="H36" s="182"/>
      <c r="I36" s="198"/>
      <c r="J36" s="54"/>
    </row>
    <row r="37" spans="1:60" outlineLevel="1">
      <c r="A37" s="194"/>
      <c r="B37" s="165" t="s">
        <v>114</v>
      </c>
      <c r="C37" s="222"/>
      <c r="D37" s="171"/>
      <c r="E37" s="176"/>
      <c r="F37" s="183"/>
      <c r="G37" s="184"/>
      <c r="H37" s="185"/>
      <c r="I37" s="199"/>
      <c r="J37" s="160"/>
      <c r="K37" s="32">
        <v>1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ht="22.5" outlineLevel="1">
      <c r="A38" s="194"/>
      <c r="B38" s="166" t="s">
        <v>115</v>
      </c>
      <c r="C38" s="223"/>
      <c r="D38" s="195"/>
      <c r="E38" s="196"/>
      <c r="F38" s="197"/>
      <c r="G38" s="187"/>
      <c r="H38" s="185"/>
      <c r="I38" s="199"/>
      <c r="J38" s="160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161" t="str">
        <f>B38</f>
        <v>Hloubení jamek pro vysazování rostlin v hornině 1 až 4 s výměnou půdy na 100%, s případným naložením přebytečných výkopků na dopravní prostředek, s odvozem na vzdálenost do 20 km a se složením</v>
      </c>
      <c r="BA38" s="32"/>
      <c r="BB38" s="32"/>
      <c r="BC38" s="32"/>
      <c r="BD38" s="32"/>
      <c r="BE38" s="32"/>
      <c r="BF38" s="32"/>
      <c r="BG38" s="32"/>
      <c r="BH38" s="32"/>
    </row>
    <row r="39" spans="1:60" outlineLevel="1">
      <c r="A39" s="194">
        <v>9</v>
      </c>
      <c r="B39" s="169" t="s">
        <v>116</v>
      </c>
      <c r="C39" s="224" t="s">
        <v>117</v>
      </c>
      <c r="D39" s="172" t="s">
        <v>118</v>
      </c>
      <c r="E39" s="177">
        <v>10</v>
      </c>
      <c r="F39" s="188"/>
      <c r="G39" s="186">
        <f>E39*F39</f>
        <v>0</v>
      </c>
      <c r="H39" s="185" t="s">
        <v>104</v>
      </c>
      <c r="I39" s="199" t="s">
        <v>79</v>
      </c>
      <c r="J39" s="160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>
        <v>21</v>
      </c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outlineLevel="1">
      <c r="A40" s="194"/>
      <c r="B40" s="166" t="s">
        <v>119</v>
      </c>
      <c r="C40" s="223"/>
      <c r="D40" s="195"/>
      <c r="E40" s="196"/>
      <c r="F40" s="197"/>
      <c r="G40" s="187"/>
      <c r="H40" s="185"/>
      <c r="I40" s="199"/>
      <c r="J40" s="160"/>
      <c r="K40" s="32">
        <v>1</v>
      </c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outlineLevel="1">
      <c r="A41" s="194">
        <v>10</v>
      </c>
      <c r="B41" s="169" t="s">
        <v>120</v>
      </c>
      <c r="C41" s="224" t="s">
        <v>121</v>
      </c>
      <c r="D41" s="172" t="s">
        <v>122</v>
      </c>
      <c r="E41" s="177">
        <v>1.1830000000000001</v>
      </c>
      <c r="F41" s="188"/>
      <c r="G41" s="186">
        <f>E41*F41</f>
        <v>0</v>
      </c>
      <c r="H41" s="185" t="s">
        <v>104</v>
      </c>
      <c r="I41" s="199" t="s">
        <v>79</v>
      </c>
      <c r="J41" s="160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>
        <v>21</v>
      </c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outlineLevel="1">
      <c r="A42" s="194"/>
      <c r="B42" s="166" t="s">
        <v>123</v>
      </c>
      <c r="C42" s="223"/>
      <c r="D42" s="195"/>
      <c r="E42" s="196"/>
      <c r="F42" s="197"/>
      <c r="G42" s="187"/>
      <c r="H42" s="185"/>
      <c r="I42" s="199"/>
      <c r="J42" s="160"/>
      <c r="K42" s="32">
        <v>1</v>
      </c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outlineLevel="1">
      <c r="A43" s="194">
        <v>11</v>
      </c>
      <c r="B43" s="169" t="s">
        <v>124</v>
      </c>
      <c r="C43" s="224" t="s">
        <v>125</v>
      </c>
      <c r="D43" s="172" t="s">
        <v>122</v>
      </c>
      <c r="E43" s="177">
        <v>1.1830000000000001</v>
      </c>
      <c r="F43" s="188"/>
      <c r="G43" s="186">
        <f>E43*F43</f>
        <v>0</v>
      </c>
      <c r="H43" s="185" t="s">
        <v>104</v>
      </c>
      <c r="I43" s="199" t="s">
        <v>79</v>
      </c>
      <c r="J43" s="160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>
        <v>21</v>
      </c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outlineLevel="1">
      <c r="A44" s="194"/>
      <c r="B44" s="166" t="s">
        <v>126</v>
      </c>
      <c r="C44" s="223"/>
      <c r="D44" s="195"/>
      <c r="E44" s="196"/>
      <c r="F44" s="197"/>
      <c r="G44" s="187"/>
      <c r="H44" s="185"/>
      <c r="I44" s="199"/>
      <c r="J44" s="160"/>
      <c r="K44" s="32">
        <v>1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outlineLevel="1">
      <c r="A45" s="194"/>
      <c r="B45" s="166" t="s">
        <v>127</v>
      </c>
      <c r="C45" s="223"/>
      <c r="D45" s="195"/>
      <c r="E45" s="196"/>
      <c r="F45" s="197"/>
      <c r="G45" s="187"/>
      <c r="H45" s="185"/>
      <c r="I45" s="199"/>
      <c r="J45" s="160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outlineLevel="1">
      <c r="A46" s="194">
        <v>12</v>
      </c>
      <c r="B46" s="169" t="s">
        <v>128</v>
      </c>
      <c r="C46" s="224" t="s">
        <v>129</v>
      </c>
      <c r="D46" s="172" t="s">
        <v>118</v>
      </c>
      <c r="E46" s="177">
        <v>10</v>
      </c>
      <c r="F46" s="188"/>
      <c r="G46" s="186">
        <f>E46*F46</f>
        <v>0</v>
      </c>
      <c r="H46" s="185" t="s">
        <v>104</v>
      </c>
      <c r="I46" s="199" t="s">
        <v>79</v>
      </c>
      <c r="J46" s="160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>
        <v>21</v>
      </c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outlineLevel="1">
      <c r="A47" s="194"/>
      <c r="B47" s="166" t="s">
        <v>130</v>
      </c>
      <c r="C47" s="223"/>
      <c r="D47" s="195"/>
      <c r="E47" s="196"/>
      <c r="F47" s="197"/>
      <c r="G47" s="187"/>
      <c r="H47" s="185"/>
      <c r="I47" s="199"/>
      <c r="J47" s="160"/>
      <c r="K47" s="32">
        <v>1</v>
      </c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outlineLevel="1">
      <c r="A48" s="194"/>
      <c r="B48" s="166" t="s">
        <v>131</v>
      </c>
      <c r="C48" s="223"/>
      <c r="D48" s="195"/>
      <c r="E48" s="196"/>
      <c r="F48" s="197"/>
      <c r="G48" s="187"/>
      <c r="H48" s="185"/>
      <c r="I48" s="199"/>
      <c r="J48" s="160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</row>
    <row r="49" spans="1:60" outlineLevel="1">
      <c r="A49" s="194">
        <v>13</v>
      </c>
      <c r="B49" s="169" t="s">
        <v>132</v>
      </c>
      <c r="C49" s="224" t="s">
        <v>133</v>
      </c>
      <c r="D49" s="172" t="s">
        <v>118</v>
      </c>
      <c r="E49" s="177">
        <v>30</v>
      </c>
      <c r="F49" s="188"/>
      <c r="G49" s="186">
        <f>E49*F49</f>
        <v>0</v>
      </c>
      <c r="H49" s="185" t="s">
        <v>104</v>
      </c>
      <c r="I49" s="199" t="s">
        <v>79</v>
      </c>
      <c r="J49" s="160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>
        <v>21</v>
      </c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outlineLevel="1">
      <c r="A50" s="194"/>
      <c r="B50" s="169"/>
      <c r="C50" s="225" t="s">
        <v>134</v>
      </c>
      <c r="D50" s="173"/>
      <c r="E50" s="178">
        <v>30</v>
      </c>
      <c r="F50" s="186"/>
      <c r="G50" s="186"/>
      <c r="H50" s="185"/>
      <c r="I50" s="199"/>
      <c r="J50" s="160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</row>
    <row r="51" spans="1:60" outlineLevel="1">
      <c r="A51" s="194"/>
      <c r="B51" s="166" t="s">
        <v>135</v>
      </c>
      <c r="C51" s="223"/>
      <c r="D51" s="195"/>
      <c r="E51" s="196"/>
      <c r="F51" s="197"/>
      <c r="G51" s="187"/>
      <c r="H51" s="185"/>
      <c r="I51" s="199"/>
      <c r="J51" s="32"/>
      <c r="K51" s="32">
        <v>1</v>
      </c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ht="22.5" outlineLevel="1">
      <c r="A52" s="194"/>
      <c r="B52" s="166" t="s">
        <v>136</v>
      </c>
      <c r="C52" s="223"/>
      <c r="D52" s="195"/>
      <c r="E52" s="196"/>
      <c r="F52" s="197"/>
      <c r="G52" s="187"/>
      <c r="H52" s="185"/>
      <c r="I52" s="199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161" t="str">
        <f>B52</f>
        <v>Ošetření vysazených dřevin t.j. odplevelení s nakypřením nebo vypletí, odstranění poškozených částí dřeviny s případným složením odpadu na hromady, naložením na dopravní prostředek, odvozem do 20 km a se složením</v>
      </c>
      <c r="BA52" s="32"/>
      <c r="BB52" s="32"/>
      <c r="BC52" s="32"/>
      <c r="BD52" s="32"/>
      <c r="BE52" s="32"/>
      <c r="BF52" s="32"/>
      <c r="BG52" s="32"/>
      <c r="BH52" s="32"/>
    </row>
    <row r="53" spans="1:60" outlineLevel="1">
      <c r="A53" s="194">
        <v>14</v>
      </c>
      <c r="B53" s="169" t="s">
        <v>137</v>
      </c>
      <c r="C53" s="224" t="s">
        <v>138</v>
      </c>
      <c r="D53" s="172" t="s">
        <v>118</v>
      </c>
      <c r="E53" s="177">
        <v>10</v>
      </c>
      <c r="F53" s="188"/>
      <c r="G53" s="186">
        <f>E53*F53</f>
        <v>0</v>
      </c>
      <c r="H53" s="185" t="s">
        <v>104</v>
      </c>
      <c r="I53" s="199" t="s">
        <v>79</v>
      </c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>
        <v>21</v>
      </c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outlineLevel="1">
      <c r="A54" s="194"/>
      <c r="B54" s="166" t="s">
        <v>139</v>
      </c>
      <c r="C54" s="223"/>
      <c r="D54" s="195"/>
      <c r="E54" s="196"/>
      <c r="F54" s="197"/>
      <c r="G54" s="187"/>
      <c r="H54" s="185"/>
      <c r="I54" s="199"/>
      <c r="J54" s="32"/>
      <c r="K54" s="32">
        <v>1</v>
      </c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outlineLevel="1">
      <c r="A55" s="194"/>
      <c r="B55" s="166" t="s">
        <v>140</v>
      </c>
      <c r="C55" s="223"/>
      <c r="D55" s="195"/>
      <c r="E55" s="196"/>
      <c r="F55" s="197"/>
      <c r="G55" s="187"/>
      <c r="H55" s="185"/>
      <c r="I55" s="199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161" t="str">
        <f>B55</f>
        <v>Ošetření trávníku bez ohledu na způsob založení, tj. pokosení se shrabáním, naložením shrabků na dopravní prostředek s odvezením do 20 km a se složením</v>
      </c>
      <c r="BA55" s="32"/>
      <c r="BB55" s="32"/>
      <c r="BC55" s="32"/>
      <c r="BD55" s="32"/>
      <c r="BE55" s="32"/>
      <c r="BF55" s="32"/>
      <c r="BG55" s="32"/>
      <c r="BH55" s="32"/>
    </row>
    <row r="56" spans="1:60" outlineLevel="1">
      <c r="A56" s="194">
        <v>15</v>
      </c>
      <c r="B56" s="169" t="s">
        <v>141</v>
      </c>
      <c r="C56" s="224" t="s">
        <v>142</v>
      </c>
      <c r="D56" s="172" t="s">
        <v>59</v>
      </c>
      <c r="E56" s="177">
        <v>1183</v>
      </c>
      <c r="F56" s="188"/>
      <c r="G56" s="186">
        <f>E56*F56</f>
        <v>0</v>
      </c>
      <c r="H56" s="185" t="s">
        <v>104</v>
      </c>
      <c r="I56" s="199" t="s">
        <v>79</v>
      </c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>
        <v>21</v>
      </c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outlineLevel="1">
      <c r="A57" s="194"/>
      <c r="B57" s="169"/>
      <c r="C57" s="226" t="s">
        <v>143</v>
      </c>
      <c r="D57" s="174"/>
      <c r="E57" s="179"/>
      <c r="F57" s="191"/>
      <c r="G57" s="192"/>
      <c r="H57" s="185"/>
      <c r="I57" s="199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161" t="str">
        <f>C57</f>
        <v>- zalití</v>
      </c>
      <c r="BB57" s="32"/>
      <c r="BC57" s="32"/>
      <c r="BD57" s="32"/>
      <c r="BE57" s="32"/>
      <c r="BF57" s="32"/>
      <c r="BG57" s="32"/>
      <c r="BH57" s="32"/>
    </row>
    <row r="58" spans="1:60" outlineLevel="1">
      <c r="A58" s="194"/>
      <c r="B58" s="169"/>
      <c r="C58" s="226" t="s">
        <v>144</v>
      </c>
      <c r="D58" s="174"/>
      <c r="E58" s="179"/>
      <c r="F58" s="191"/>
      <c r="G58" s="192"/>
      <c r="H58" s="185"/>
      <c r="I58" s="199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161" t="str">
        <f>C58</f>
        <v>- 2x posečení</v>
      </c>
      <c r="BB58" s="32"/>
      <c r="BC58" s="32"/>
      <c r="BD58" s="32"/>
      <c r="BE58" s="32"/>
      <c r="BF58" s="32"/>
      <c r="BG58" s="32"/>
      <c r="BH58" s="32"/>
    </row>
    <row r="59" spans="1:60" outlineLevel="1">
      <c r="A59" s="194">
        <v>16</v>
      </c>
      <c r="B59" s="169" t="s">
        <v>145</v>
      </c>
      <c r="C59" s="224" t="s">
        <v>146</v>
      </c>
      <c r="D59" s="172" t="s">
        <v>147</v>
      </c>
      <c r="E59" s="177">
        <v>29.574999999999999</v>
      </c>
      <c r="F59" s="188"/>
      <c r="G59" s="186">
        <f>E59*F59</f>
        <v>0</v>
      </c>
      <c r="H59" s="185" t="s">
        <v>148</v>
      </c>
      <c r="I59" s="199" t="s">
        <v>79</v>
      </c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>
        <v>21</v>
      </c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</row>
    <row r="60" spans="1:60" outlineLevel="1">
      <c r="A60" s="194"/>
      <c r="B60" s="169"/>
      <c r="C60" s="225" t="s">
        <v>149</v>
      </c>
      <c r="D60" s="173"/>
      <c r="E60" s="178">
        <v>29.574999999999999</v>
      </c>
      <c r="F60" s="186"/>
      <c r="G60" s="186"/>
      <c r="H60" s="185"/>
      <c r="I60" s="199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</row>
    <row r="61" spans="1:60" outlineLevel="1">
      <c r="A61" s="194">
        <v>17</v>
      </c>
      <c r="B61" s="169" t="s">
        <v>150</v>
      </c>
      <c r="C61" s="224" t="s">
        <v>151</v>
      </c>
      <c r="D61" s="172" t="s">
        <v>118</v>
      </c>
      <c r="E61" s="177">
        <v>10</v>
      </c>
      <c r="F61" s="188"/>
      <c r="G61" s="186">
        <f>E61*F61</f>
        <v>0</v>
      </c>
      <c r="H61" s="185" t="s">
        <v>148</v>
      </c>
      <c r="I61" s="199" t="s">
        <v>79</v>
      </c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>
        <v>21</v>
      </c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</row>
    <row r="62" spans="1:60" outlineLevel="1">
      <c r="A62" s="194">
        <v>18</v>
      </c>
      <c r="B62" s="169" t="s">
        <v>152</v>
      </c>
      <c r="C62" s="224" t="s">
        <v>153</v>
      </c>
      <c r="D62" s="172" t="s">
        <v>154</v>
      </c>
      <c r="E62" s="177">
        <v>30</v>
      </c>
      <c r="F62" s="188"/>
      <c r="G62" s="186">
        <f>E62*F62</f>
        <v>0</v>
      </c>
      <c r="H62" s="185" t="s">
        <v>148</v>
      </c>
      <c r="I62" s="199" t="s">
        <v>79</v>
      </c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>
        <v>21</v>
      </c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</row>
    <row r="63" spans="1:60">
      <c r="A63" s="193" t="s">
        <v>70</v>
      </c>
      <c r="B63" s="168" t="s">
        <v>155</v>
      </c>
      <c r="C63" s="221" t="s">
        <v>156</v>
      </c>
      <c r="D63" s="170"/>
      <c r="E63" s="175"/>
      <c r="F63" s="189">
        <f>SUM(G64:G65)</f>
        <v>0</v>
      </c>
      <c r="G63" s="190"/>
      <c r="H63" s="182"/>
      <c r="I63" s="198"/>
    </row>
    <row r="64" spans="1:60" outlineLevel="1">
      <c r="A64" s="194"/>
      <c r="B64" s="165" t="s">
        <v>157</v>
      </c>
      <c r="C64" s="222"/>
      <c r="D64" s="171"/>
      <c r="E64" s="176"/>
      <c r="F64" s="183"/>
      <c r="G64" s="184"/>
      <c r="H64" s="185"/>
      <c r="I64" s="199"/>
      <c r="J64" s="32"/>
      <c r="K64" s="32">
        <v>1</v>
      </c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</row>
    <row r="65" spans="1:60" ht="13.5" outlineLevel="1" thickBot="1">
      <c r="A65" s="209">
        <v>19</v>
      </c>
      <c r="B65" s="210" t="s">
        <v>158</v>
      </c>
      <c r="C65" s="227" t="s">
        <v>159</v>
      </c>
      <c r="D65" s="211" t="s">
        <v>160</v>
      </c>
      <c r="E65" s="212">
        <v>0.25807000000000002</v>
      </c>
      <c r="F65" s="213"/>
      <c r="G65" s="214">
        <f>E65*F65</f>
        <v>0</v>
      </c>
      <c r="H65" s="215" t="s">
        <v>104</v>
      </c>
      <c r="I65" s="216" t="s">
        <v>79</v>
      </c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>
        <v>21</v>
      </c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</row>
    <row r="66" spans="1:60" hidden="1">
      <c r="C66" s="228"/>
      <c r="AK66">
        <f>SUM(AK1:AK65)</f>
        <v>0</v>
      </c>
      <c r="AL66">
        <f>SUM(AL1:AL65)</f>
        <v>0</v>
      </c>
      <c r="AN66">
        <v>15</v>
      </c>
      <c r="AO66">
        <v>21</v>
      </c>
    </row>
    <row r="67" spans="1:60" ht="13.5" hidden="1" thickBot="1">
      <c r="A67" s="217"/>
      <c r="B67" s="218" t="s">
        <v>161</v>
      </c>
      <c r="C67" s="229"/>
      <c r="D67" s="219"/>
      <c r="E67" s="219"/>
      <c r="F67" s="219"/>
      <c r="G67" s="220">
        <f>F8+F36+F63</f>
        <v>0</v>
      </c>
      <c r="AN67">
        <f>SUMIF(AM8:AM66,AN66,G8:G66)</f>
        <v>0</v>
      </c>
      <c r="AO67">
        <f>SUMIF(AM8:AM66,AO66,G8:G66)</f>
        <v>0</v>
      </c>
    </row>
  </sheetData>
  <sheetProtection password="C71F" sheet="1"/>
  <mergeCells count="36">
    <mergeCell ref="B54:G54"/>
    <mergeCell ref="B55:G55"/>
    <mergeCell ref="C57:G57"/>
    <mergeCell ref="C58:G58"/>
    <mergeCell ref="F63:G63"/>
    <mergeCell ref="B64:G64"/>
    <mergeCell ref="B44:G44"/>
    <mergeCell ref="B45:G45"/>
    <mergeCell ref="B47:G47"/>
    <mergeCell ref="B48:G48"/>
    <mergeCell ref="B51:G51"/>
    <mergeCell ref="B52:G52"/>
    <mergeCell ref="B34:G34"/>
    <mergeCell ref="F36:G36"/>
    <mergeCell ref="B37:G37"/>
    <mergeCell ref="B38:G38"/>
    <mergeCell ref="B40:G40"/>
    <mergeCell ref="B42:G42"/>
    <mergeCell ref="B25:G25"/>
    <mergeCell ref="B26:G26"/>
    <mergeCell ref="B28:G28"/>
    <mergeCell ref="B29:G29"/>
    <mergeCell ref="B31:G31"/>
    <mergeCell ref="B32:G32"/>
    <mergeCell ref="B9:G9"/>
    <mergeCell ref="B10:G10"/>
    <mergeCell ref="B13:G13"/>
    <mergeCell ref="B14:G14"/>
    <mergeCell ref="B20:G20"/>
    <mergeCell ref="B21:G21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03</vt:lpstr>
      <vt:lpstr>03 2013088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'03 2013088 Pol'!Oblast_tisku</vt:lpstr>
      <vt:lpstr>'Rekapitulace Objekt 03'!Oblast_tisku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2012-06-29T07:38:16Z</cp:lastPrinted>
  <dcterms:created xsi:type="dcterms:W3CDTF">2009-04-08T07:15:50Z</dcterms:created>
  <dcterms:modified xsi:type="dcterms:W3CDTF">2013-11-21T11:00:52Z</dcterms:modified>
</cp:coreProperties>
</file>